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24240" windowHeight="12060" activeTab="1"/>
  </bookViews>
  <sheets>
    <sheet name="19" sheetId="2" r:id="rId1"/>
    <sheet name="21" sheetId="1" r:id="rId2"/>
  </sheets>
  <definedNames>
    <definedName name="_xlnm.Print_Area" localSheetId="0">'19'!$A$1:$E$24</definedName>
    <definedName name="_xlnm.Print_Area" localSheetId="1">'21'!$A$1:$E$27</definedName>
  </definedNames>
  <calcPr calcId="125725"/>
</workbook>
</file>

<file path=xl/calcChain.xml><?xml version="1.0" encoding="utf-8"?>
<calcChain xmlns="http://schemas.openxmlformats.org/spreadsheetml/2006/main">
  <c r="E23" i="1"/>
  <c r="E27"/>
  <c r="E26"/>
  <c r="E25"/>
  <c r="E24"/>
  <c r="E10"/>
  <c r="E8" i="2"/>
  <c r="E9" s="1"/>
  <c r="E24"/>
  <c r="E14"/>
</calcChain>
</file>

<file path=xl/sharedStrings.xml><?xml version="1.0" encoding="utf-8"?>
<sst xmlns="http://schemas.openxmlformats.org/spreadsheetml/2006/main" count="57" uniqueCount="27">
  <si>
    <t>Dział</t>
  </si>
  <si>
    <t>Rozdział</t>
  </si>
  <si>
    <t>§</t>
  </si>
  <si>
    <t>Nazwa zadania</t>
  </si>
  <si>
    <t>2180</t>
  </si>
  <si>
    <t>Przeciwdziałanie pandemii COVID-19 - transport do punktów szczepień</t>
  </si>
  <si>
    <t>Przeciwdziałanie pandemii COVID-19 - działania promocyjne</t>
  </si>
  <si>
    <t>Przeciwdziałanie pandemi COVID-19 - "Wspieraj seniora"</t>
  </si>
  <si>
    <t>Razem:</t>
  </si>
  <si>
    <t>Realizacja zadań inwestycyjnych wykonywanych w Gminie Gryfino w 2021 roku dofinansowanych ze środków przekazywanych przez Rządowy Fundusz Inwestycji Lokalnych</t>
  </si>
  <si>
    <t>Treść</t>
  </si>
  <si>
    <t>Plan przychodów (w złotych)</t>
  </si>
  <si>
    <t xml:space="preserve"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 </t>
  </si>
  <si>
    <t>Plan dochodów    (w złotych)</t>
  </si>
  <si>
    <t>Budowa mieszkań socjalnych na terenie byłego sanatorium w Nowym Czarnowie</t>
  </si>
  <si>
    <t>Plan wydatków    (w złotych)</t>
  </si>
  <si>
    <t>Budowa ścieżki rowerowej Gryfino - Wełtyń</t>
  </si>
  <si>
    <t>Budowa ścieżki rowerowej Wełtyń - Strefa Przemysłowa w Gardnie</t>
  </si>
  <si>
    <t>Rozbudowa cmentarza komunalnego wraz z modernizacją alejek</t>
  </si>
  <si>
    <t>Budowa przedszkola z oddziałem żłobkowym w Gryfinie</t>
  </si>
  <si>
    <t>Przeciwdziałanie pandemii COVID-19 - Labolatoria Przyszłości</t>
  </si>
  <si>
    <t>Opis</t>
  </si>
  <si>
    <t>Dochody [zł]</t>
  </si>
  <si>
    <t>Wydatki [zł]</t>
  </si>
  <si>
    <t>DOCHODY 2021</t>
  </si>
  <si>
    <t>WYDATKI 2021</t>
  </si>
  <si>
    <t>Plan finansowy Gminy Gryfino dla wydzielonego  rachunku środków pochodzących                                                                             z Funduszu Przeciwdziałania COVID-19</t>
  </si>
</sst>
</file>

<file path=xl/styles.xml><?xml version="1.0" encoding="utf-8"?>
<styleSheet xmlns="http://schemas.openxmlformats.org/spreadsheetml/2006/main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[$-415]0%"/>
    <numFmt numFmtId="167" formatCode="#,##0.00&quot; &quot;[$zł-415];[Red]&quot;-&quot;#,##0.00&quot; &quot;[$zł-415]"/>
    <numFmt numFmtId="168" formatCode="_-* #,##0.00&quot; zł&quot;_-;\-* #,##0.00&quot; zł&quot;_-;_-* \-??&quot; zł&quot;_-;_-@_-"/>
  </numFmts>
  <fonts count="62">
    <font>
      <sz val="10"/>
      <name val="Arial CE"/>
      <charset val="238"/>
    </font>
    <font>
      <sz val="10"/>
      <name val="Arial CE"/>
      <charset val="238"/>
    </font>
    <font>
      <b/>
      <sz val="12"/>
      <name val="Fira Sans"/>
      <family val="2"/>
      <charset val="238"/>
    </font>
    <font>
      <sz val="8"/>
      <color rgb="FF000000"/>
      <name val="Tahoma"/>
      <family val="2"/>
      <charset val="238"/>
    </font>
    <font>
      <b/>
      <sz val="12"/>
      <color rgb="FF000000"/>
      <name val="Fira Sans"/>
      <family val="2"/>
      <charset val="238"/>
    </font>
    <font>
      <b/>
      <sz val="10"/>
      <name val="Fira Sans"/>
      <family val="2"/>
      <charset val="238"/>
    </font>
    <font>
      <sz val="8"/>
      <name val="Fira Sans"/>
      <family val="2"/>
      <charset val="238"/>
    </font>
    <font>
      <sz val="9"/>
      <name val="Fira Sans"/>
      <family val="2"/>
      <charset val="238"/>
    </font>
    <font>
      <b/>
      <sz val="9"/>
      <color rgb="FFFF0000"/>
      <name val="Fira Sans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Fira Sans"/>
      <family val="2"/>
      <charset val="238"/>
    </font>
    <font>
      <b/>
      <sz val="11"/>
      <name val="Fira Sans"/>
      <family val="2"/>
      <charset val="238"/>
    </font>
    <font>
      <sz val="11"/>
      <name val="Fira Sans"/>
      <family val="2"/>
      <charset val="238"/>
    </font>
    <font>
      <b/>
      <sz val="11"/>
      <color rgb="FFFF0000"/>
      <name val="Fira Sans"/>
      <family val="2"/>
      <charset val="238"/>
    </font>
    <font>
      <sz val="11"/>
      <name val="Arial CE"/>
      <charset val="238"/>
    </font>
  </fonts>
  <fills count="3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31"/>
      </patternFill>
    </fill>
    <fill>
      <patternFill patternType="solid">
        <fgColor indexed="4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2">
    <xf numFmtId="0" fontId="0" fillId="0" borderId="0"/>
    <xf numFmtId="0" fontId="3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5" applyNumberFormat="0" applyAlignment="0" applyProtection="0"/>
    <xf numFmtId="0" fontId="15" fillId="24" borderId="6" applyNumberFormat="0" applyAlignment="0" applyProtection="0"/>
    <xf numFmtId="0" fontId="16" fillId="8" borderId="5" applyNumberFormat="0" applyAlignment="0" applyProtection="0"/>
    <xf numFmtId="0" fontId="16" fillId="25" borderId="5" applyNumberFormat="0" applyAlignment="0" applyProtection="0"/>
    <xf numFmtId="0" fontId="17" fillId="26" borderId="7" applyNumberFormat="0" applyAlignment="0" applyProtection="0"/>
    <xf numFmtId="0" fontId="17" fillId="27" borderId="7" applyNumberFormat="0" applyAlignment="0" applyProtection="0"/>
    <xf numFmtId="0" fontId="18" fillId="28" borderId="0" applyNumberFormat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8" borderId="0" applyNumberFormat="0" applyBorder="0" applyAlignment="0" applyProtection="0"/>
    <xf numFmtId="0" fontId="22" fillId="0" borderId="0">
      <alignment horizontal="center"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>
      <alignment horizontal="center" textRotation="90"/>
    </xf>
    <xf numFmtId="0" fontId="26" fillId="0" borderId="0" applyNumberFormat="0" applyFill="0" applyBorder="0" applyAlignment="0" applyProtection="0"/>
    <xf numFmtId="0" fontId="27" fillId="8" borderId="5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6" applyNumberFormat="0" applyAlignment="0" applyProtection="0"/>
    <xf numFmtId="0" fontId="29" fillId="29" borderId="6" applyNumberFormat="0" applyAlignment="0" applyProtection="0"/>
    <xf numFmtId="0" fontId="30" fillId="0" borderId="11" applyNumberFormat="0" applyFill="0" applyAlignment="0" applyProtection="0"/>
    <xf numFmtId="0" fontId="31" fillId="0" borderId="8" applyNumberFormat="0" applyFill="0" applyAlignment="0" applyProtection="0"/>
    <xf numFmtId="0" fontId="32" fillId="0" borderId="12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" fillId="0" borderId="0"/>
    <xf numFmtId="165" fontId="39" fillId="0" borderId="0">
      <alignment vertical="top"/>
    </xf>
    <xf numFmtId="0" fontId="1" fillId="0" borderId="0"/>
    <xf numFmtId="0" fontId="40" fillId="0" borderId="0"/>
    <xf numFmtId="0" fontId="10" fillId="0" borderId="0"/>
    <xf numFmtId="0" fontId="41" fillId="0" borderId="0"/>
    <xf numFmtId="0" fontId="19" fillId="0" borderId="0"/>
    <xf numFmtId="0" fontId="39" fillId="0" borderId="0"/>
    <xf numFmtId="165" fontId="41" fillId="0" borderId="0"/>
    <xf numFmtId="0" fontId="10" fillId="0" borderId="0"/>
    <xf numFmtId="0" fontId="39" fillId="0" borderId="0" applyNumberFormat="0" applyFill="0" applyBorder="0" applyAlignment="0" applyProtection="0">
      <alignment vertical="top"/>
    </xf>
    <xf numFmtId="0" fontId="42" fillId="0" borderId="0"/>
    <xf numFmtId="0" fontId="43" fillId="0" borderId="0"/>
    <xf numFmtId="0" fontId="1" fillId="6" borderId="14" applyNumberFormat="0" applyFont="0" applyAlignment="0" applyProtection="0"/>
    <xf numFmtId="0" fontId="44" fillId="26" borderId="5" applyNumberFormat="0" applyAlignment="0" applyProtection="0"/>
    <xf numFmtId="0" fontId="44" fillId="27" borderId="5" applyNumberFormat="0" applyAlignment="0" applyProtection="0"/>
    <xf numFmtId="0" fontId="45" fillId="4" borderId="7" applyNumberFormat="0" applyAlignment="0" applyProtection="0"/>
    <xf numFmtId="166" fontId="40" fillId="0" borderId="0"/>
    <xf numFmtId="9" fontId="19" fillId="0" borderId="0" applyFont="0" applyFill="0" applyBorder="0" applyAlignment="0" applyProtection="0"/>
    <xf numFmtId="166" fontId="46" fillId="0" borderId="0"/>
    <xf numFmtId="9" fontId="43" fillId="0" borderId="0" applyFill="0" applyBorder="0" applyAlignment="0" applyProtection="0"/>
    <xf numFmtId="9" fontId="47" fillId="0" borderId="0"/>
    <xf numFmtId="9" fontId="42" fillId="0" borderId="0" applyFont="0" applyFill="0" applyBorder="0" applyAlignment="0" applyProtection="0"/>
    <xf numFmtId="9" fontId="43" fillId="0" borderId="0" applyFill="0" applyBorder="0" applyAlignment="0" applyProtection="0"/>
    <xf numFmtId="0" fontId="48" fillId="0" borderId="0"/>
    <xf numFmtId="167" fontId="48" fillId="0" borderId="0"/>
    <xf numFmtId="0" fontId="49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6" borderId="14" applyNumberFormat="0" applyFont="0" applyAlignment="0" applyProtection="0"/>
    <xf numFmtId="0" fontId="43" fillId="30" borderId="14" applyNumberFormat="0" applyAlignment="0" applyProtection="0"/>
    <xf numFmtId="168" fontId="19" fillId="0" borderId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1" xfId="0" applyFont="1" applyBorder="1" applyAlignment="1">
      <alignment horizontal="left" vertical="center" wrapText="1"/>
    </xf>
    <xf numFmtId="4" fontId="5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4" fontId="0" fillId="0" borderId="0" xfId="0" applyNumberFormat="1"/>
    <xf numFmtId="0" fontId="58" fillId="0" borderId="1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164" fontId="58" fillId="0" borderId="1" xfId="0" applyNumberFormat="1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/>
    </xf>
    <xf numFmtId="0" fontId="59" fillId="0" borderId="1" xfId="0" applyNumberFormat="1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left" vertical="center" wrapText="1"/>
    </xf>
    <xf numFmtId="4" fontId="59" fillId="0" borderId="1" xfId="0" applyNumberFormat="1" applyFont="1" applyFill="1" applyBorder="1" applyAlignment="1">
      <alignment horizontal="right" vertical="center"/>
    </xf>
    <xf numFmtId="49" fontId="59" fillId="0" borderId="1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center"/>
    </xf>
    <xf numFmtId="0" fontId="58" fillId="0" borderId="3" xfId="0" applyFont="1" applyFill="1" applyBorder="1" applyAlignment="1">
      <alignment vertical="center"/>
    </xf>
    <xf numFmtId="0" fontId="58" fillId="0" borderId="4" xfId="0" applyFont="1" applyFill="1" applyBorder="1" applyAlignment="1">
      <alignment horizontal="center" vertical="center"/>
    </xf>
    <xf numFmtId="4" fontId="58" fillId="0" borderId="1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4" fontId="60" fillId="0" borderId="0" xfId="0" applyNumberFormat="1" applyFont="1" applyFill="1" applyBorder="1" applyAlignment="1">
      <alignment horizontal="center" vertical="center"/>
    </xf>
    <xf numFmtId="0" fontId="61" fillId="0" borderId="0" xfId="0" applyFont="1"/>
    <xf numFmtId="0" fontId="59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</cellXfs>
  <cellStyles count="13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akcent 1 2" xfId="20"/>
    <cellStyle name="40% - akcent 2 2" xfId="21"/>
    <cellStyle name="40% - akcent 3 2" xfId="22"/>
    <cellStyle name="40% - akcent 4 2" xfId="23"/>
    <cellStyle name="40% - akcent 5 2" xfId="24"/>
    <cellStyle name="40% - akcent 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kcent 1 2" xfId="44"/>
    <cellStyle name="Akcent 1 3" xfId="45"/>
    <cellStyle name="Akcent 2 2" xfId="46"/>
    <cellStyle name="Akcent 2 3" xfId="47"/>
    <cellStyle name="Akcent 3 2" xfId="48"/>
    <cellStyle name="Akcent 3 3" xfId="49"/>
    <cellStyle name="Akcent 4 2" xfId="50"/>
    <cellStyle name="Akcent 4 3" xfId="51"/>
    <cellStyle name="Akcent 5 2" xfId="52"/>
    <cellStyle name="Akcent 5 3" xfId="53"/>
    <cellStyle name="Akcent 6 2" xfId="54"/>
    <cellStyle name="Akcent 6 3" xfId="55"/>
    <cellStyle name="Bad" xfId="56"/>
    <cellStyle name="Calculation" xfId="57"/>
    <cellStyle name="Check Cell" xfId="58"/>
    <cellStyle name="Dane wejściowe 2" xfId="59"/>
    <cellStyle name="Dane wejściowe 3" xfId="60"/>
    <cellStyle name="Dane wyjściowe 2" xfId="61"/>
    <cellStyle name="Dane wyjściowe 3" xfId="62"/>
    <cellStyle name="Dobre 2" xfId="63"/>
    <cellStyle name="Dziesiętny 2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Hiperłącze 2" xfId="73"/>
    <cellStyle name="Input" xfId="74"/>
    <cellStyle name="Komórka połączona 2" xfId="75"/>
    <cellStyle name="Komórka połączona 3" xfId="76"/>
    <cellStyle name="Komórka zaznaczona 2" xfId="77"/>
    <cellStyle name="Komórka zaznaczona 3" xfId="78"/>
    <cellStyle name="Linked Cell" xfId="79"/>
    <cellStyle name="Nagłówek 1 2" xfId="80"/>
    <cellStyle name="Nagłówek 1 3" xfId="81"/>
    <cellStyle name="Nagłówek 2 2" xfId="82"/>
    <cellStyle name="Nagłówek 2 3" xfId="83"/>
    <cellStyle name="Nagłówek 3 2" xfId="84"/>
    <cellStyle name="Nagłówek 3 3" xfId="85"/>
    <cellStyle name="Nagłówek 4 2" xfId="86"/>
    <cellStyle name="Nagłówek 4 3" xfId="87"/>
    <cellStyle name="Neutral" xfId="88"/>
    <cellStyle name="Neutralne 2" xfId="89"/>
    <cellStyle name="Normalny" xfId="0" builtinId="0"/>
    <cellStyle name="Normalny 10" xfId="1"/>
    <cellStyle name="Normalny 11" xfId="90"/>
    <cellStyle name="Normalny 2" xfId="91"/>
    <cellStyle name="Normalny 2 2" xfId="92"/>
    <cellStyle name="Normalny 3" xfId="93"/>
    <cellStyle name="Normalny 4" xfId="94"/>
    <cellStyle name="Normalny 4 1" xfId="95"/>
    <cellStyle name="Normalny 4 2" xfId="96"/>
    <cellStyle name="Normalny 5" xfId="97"/>
    <cellStyle name="Normalny 6" xfId="98"/>
    <cellStyle name="Normalny 6 2" xfId="99"/>
    <cellStyle name="Normalny 7" xfId="100"/>
    <cellStyle name="Normalny 8" xfId="101"/>
    <cellStyle name="Normalny 9" xfId="102"/>
    <cellStyle name="Note" xfId="103"/>
    <cellStyle name="Obliczenia 2" xfId="104"/>
    <cellStyle name="Obliczenia 3" xfId="105"/>
    <cellStyle name="Output" xfId="106"/>
    <cellStyle name="Procentowy 2" xfId="107"/>
    <cellStyle name="Procentowy 2 2" xfId="108"/>
    <cellStyle name="Procentowy 3" xfId="109"/>
    <cellStyle name="Procentowy 4" xfId="110"/>
    <cellStyle name="Procentowy 4 1" xfId="111"/>
    <cellStyle name="Procentowy 5" xfId="112"/>
    <cellStyle name="Procentowy 6" xfId="113"/>
    <cellStyle name="Result" xfId="114"/>
    <cellStyle name="Result2" xfId="115"/>
    <cellStyle name="Suma 2" xfId="116"/>
    <cellStyle name="Suma 3" xfId="117"/>
    <cellStyle name="Tekst objaśnienia 2" xfId="118"/>
    <cellStyle name="Tekst objaśnienia 3" xfId="119"/>
    <cellStyle name="Tekst ostrzeżenia 2" xfId="120"/>
    <cellStyle name="Tekst ostrzeżenia 3" xfId="121"/>
    <cellStyle name="Title" xfId="122"/>
    <cellStyle name="Total" xfId="123"/>
    <cellStyle name="Tytuł 2" xfId="124"/>
    <cellStyle name="Tytuł 3" xfId="125"/>
    <cellStyle name="Uwaga 2" xfId="126"/>
    <cellStyle name="Uwaga 3" xfId="127"/>
    <cellStyle name="Walutowy 2" xfId="128"/>
    <cellStyle name="Walutowy 2 2" xfId="129"/>
    <cellStyle name="Warning Text" xfId="130"/>
    <cellStyle name="Złe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view="pageLayout" zoomScaleNormal="100" workbookViewId="0">
      <selection activeCell="E22" sqref="E22"/>
    </sheetView>
  </sheetViews>
  <sheetFormatPr defaultRowHeight="12.75"/>
  <cols>
    <col min="1" max="1" width="7.42578125" customWidth="1"/>
    <col min="2" max="2" width="8.85546875" customWidth="1"/>
    <col min="3" max="3" width="7.28515625" customWidth="1"/>
    <col min="4" max="4" width="43.140625" customWidth="1"/>
    <col min="5" max="5" width="16" bestFit="1" customWidth="1"/>
  </cols>
  <sheetData>
    <row r="1" spans="1:18" ht="15.75" customHeight="1">
      <c r="A1" s="48" t="s">
        <v>9</v>
      </c>
      <c r="B1" s="48"/>
      <c r="C1" s="48"/>
      <c r="D1" s="48"/>
      <c r="E1" s="48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 customHeight="1">
      <c r="A2" s="48"/>
      <c r="B2" s="48"/>
      <c r="C2" s="48"/>
      <c r="D2" s="48"/>
      <c r="E2" s="48"/>
      <c r="F2" s="1"/>
      <c r="G2" s="1"/>
      <c r="H2" s="1"/>
    </row>
    <row r="3" spans="1:18" ht="12.75" customHeight="1">
      <c r="A3" s="48"/>
      <c r="B3" s="48"/>
      <c r="C3" s="48"/>
      <c r="D3" s="48"/>
      <c r="E3" s="48"/>
      <c r="F3" s="1"/>
      <c r="G3" s="1"/>
      <c r="H3" s="1"/>
    </row>
    <row r="4" spans="1:18" ht="12.75" customHeight="1">
      <c r="A4" s="48"/>
      <c r="B4" s="48"/>
      <c r="C4" s="48"/>
      <c r="D4" s="48"/>
      <c r="E4" s="48"/>
      <c r="F4" s="1"/>
      <c r="G4" s="1"/>
      <c r="H4" s="1"/>
    </row>
    <row r="5" spans="1:18" ht="12.75" customHeight="1">
      <c r="A5" s="1"/>
      <c r="B5" s="1"/>
      <c r="C5" s="1"/>
      <c r="D5" s="1"/>
      <c r="E5" s="1"/>
      <c r="F5" s="1"/>
      <c r="G5" s="1"/>
      <c r="H5" s="1"/>
    </row>
    <row r="6" spans="1:18" ht="25.5">
      <c r="A6" s="49" t="s">
        <v>2</v>
      </c>
      <c r="B6" s="50"/>
      <c r="C6" s="51"/>
      <c r="D6" s="4" t="s">
        <v>10</v>
      </c>
      <c r="E6" s="5" t="s">
        <v>11</v>
      </c>
      <c r="F6" s="1"/>
      <c r="G6" s="1"/>
      <c r="H6" s="1"/>
    </row>
    <row r="7" spans="1:18" ht="12.75" customHeight="1">
      <c r="A7" s="52">
        <v>1</v>
      </c>
      <c r="B7" s="53"/>
      <c r="C7" s="54"/>
      <c r="D7" s="7">
        <v>2</v>
      </c>
      <c r="E7" s="8">
        <v>3</v>
      </c>
      <c r="F7" s="1"/>
      <c r="G7" s="1"/>
      <c r="H7" s="1"/>
    </row>
    <row r="8" spans="1:18" ht="81" customHeight="1">
      <c r="A8" s="55">
        <v>905</v>
      </c>
      <c r="B8" s="56"/>
      <c r="C8" s="57"/>
      <c r="D8" s="14" t="s">
        <v>12</v>
      </c>
      <c r="E8" s="15">
        <f>4201430.06-1561462.99</f>
        <v>2639967.0699999994</v>
      </c>
      <c r="F8" s="1"/>
      <c r="G8" s="1"/>
      <c r="H8" s="1"/>
    </row>
    <row r="9" spans="1:18">
      <c r="A9" s="45" t="s">
        <v>8</v>
      </c>
      <c r="B9" s="46"/>
      <c r="C9" s="46"/>
      <c r="D9" s="47"/>
      <c r="E9" s="13">
        <f>SUM(E8)</f>
        <v>2639967.0699999994</v>
      </c>
    </row>
    <row r="10" spans="1:18">
      <c r="A10" s="9"/>
      <c r="B10" s="9"/>
      <c r="C10" s="9"/>
      <c r="D10" s="9"/>
      <c r="E10" s="10"/>
    </row>
    <row r="11" spans="1:18" ht="25.5">
      <c r="A11" s="3" t="s">
        <v>0</v>
      </c>
      <c r="B11" s="3" t="s">
        <v>1</v>
      </c>
      <c r="C11" s="3" t="s">
        <v>2</v>
      </c>
      <c r="D11" s="3" t="s">
        <v>3</v>
      </c>
      <c r="E11" s="16" t="s">
        <v>13</v>
      </c>
    </row>
    <row r="12" spans="1:18">
      <c r="A12" s="11">
        <v>1</v>
      </c>
      <c r="B12" s="11">
        <v>2</v>
      </c>
      <c r="C12" s="11">
        <v>3</v>
      </c>
      <c r="D12" s="11">
        <v>4</v>
      </c>
      <c r="E12" s="17">
        <v>5</v>
      </c>
    </row>
    <row r="13" spans="1:18" ht="25.5">
      <c r="A13" s="18">
        <v>758</v>
      </c>
      <c r="B13" s="18">
        <v>75816</v>
      </c>
      <c r="C13" s="18">
        <v>6100</v>
      </c>
      <c r="D13" s="19" t="s">
        <v>14</v>
      </c>
      <c r="E13" s="20">
        <v>372994.46</v>
      </c>
    </row>
    <row r="14" spans="1:18">
      <c r="A14" s="58" t="s">
        <v>8</v>
      </c>
      <c r="B14" s="59"/>
      <c r="C14" s="59"/>
      <c r="D14" s="60"/>
      <c r="E14" s="13">
        <f>E13</f>
        <v>372994.46</v>
      </c>
    </row>
    <row r="15" spans="1:18">
      <c r="A15" s="9"/>
      <c r="B15" s="9"/>
      <c r="C15" s="9"/>
      <c r="D15" s="21"/>
      <c r="E15" s="10"/>
    </row>
    <row r="17" spans="1:5" ht="25.5">
      <c r="A17" s="3" t="s">
        <v>0</v>
      </c>
      <c r="B17" s="3" t="s">
        <v>1</v>
      </c>
      <c r="C17" s="3" t="s">
        <v>2</v>
      </c>
      <c r="D17" s="3" t="s">
        <v>3</v>
      </c>
      <c r="E17" s="5" t="s">
        <v>15</v>
      </c>
    </row>
    <row r="18" spans="1:5">
      <c r="A18" s="6">
        <v>1</v>
      </c>
      <c r="B18" s="6">
        <v>2</v>
      </c>
      <c r="C18" s="6">
        <v>3</v>
      </c>
      <c r="D18" s="6">
        <v>4</v>
      </c>
      <c r="E18" s="8">
        <v>5</v>
      </c>
    </row>
    <row r="19" spans="1:5">
      <c r="A19" s="12">
        <v>630</v>
      </c>
      <c r="B19" s="12">
        <v>63095</v>
      </c>
      <c r="C19" s="12">
        <v>6059</v>
      </c>
      <c r="D19" s="23" t="s">
        <v>16</v>
      </c>
      <c r="E19" s="15">
        <v>151965.5</v>
      </c>
    </row>
    <row r="20" spans="1:5" ht="24">
      <c r="A20" s="12">
        <v>630</v>
      </c>
      <c r="B20" s="12">
        <v>63095</v>
      </c>
      <c r="C20" s="12">
        <v>6059</v>
      </c>
      <c r="D20" s="22" t="s">
        <v>17</v>
      </c>
      <c r="E20" s="15">
        <v>636270.46</v>
      </c>
    </row>
    <row r="21" spans="1:5" ht="24">
      <c r="A21" s="12">
        <v>700</v>
      </c>
      <c r="B21" s="12">
        <v>70095</v>
      </c>
      <c r="C21" s="12">
        <v>6050</v>
      </c>
      <c r="D21" s="22" t="s">
        <v>14</v>
      </c>
      <c r="E21" s="15">
        <v>372994.46</v>
      </c>
    </row>
    <row r="22" spans="1:5" ht="24">
      <c r="A22" s="12">
        <v>710</v>
      </c>
      <c r="B22" s="12">
        <v>71035</v>
      </c>
      <c r="C22" s="24">
        <v>6050</v>
      </c>
      <c r="D22" s="25" t="s">
        <v>18</v>
      </c>
      <c r="E22" s="15">
        <v>1750256.11</v>
      </c>
    </row>
    <row r="23" spans="1:5">
      <c r="A23" s="12">
        <v>801</v>
      </c>
      <c r="B23" s="12">
        <v>80195</v>
      </c>
      <c r="C23" s="12">
        <v>6050</v>
      </c>
      <c r="D23" s="23" t="s">
        <v>19</v>
      </c>
      <c r="E23" s="15">
        <v>101475</v>
      </c>
    </row>
    <row r="24" spans="1:5">
      <c r="A24" s="45" t="s">
        <v>8</v>
      </c>
      <c r="B24" s="46"/>
      <c r="C24" s="46"/>
      <c r="D24" s="47"/>
      <c r="E24" s="13">
        <f>SUM(E19:E23)</f>
        <v>3012961.5300000003</v>
      </c>
    </row>
  </sheetData>
  <mergeCells count="7">
    <mergeCell ref="A24:D24"/>
    <mergeCell ref="A1:E4"/>
    <mergeCell ref="A6:C6"/>
    <mergeCell ref="A7:C7"/>
    <mergeCell ref="A8:C8"/>
    <mergeCell ref="A9:D9"/>
    <mergeCell ref="A14:D14"/>
  </mergeCells>
  <printOptions horizontalCentered="1"/>
  <pageMargins left="0.9055118110236221" right="0.70866141732283472" top="3.1041666666666665" bottom="0.94488188976377963" header="0.9055118110236221" footer="0.31496062992125984"/>
  <pageSetup paperSize="9" orientation="portrait" r:id="rId1"/>
  <headerFooter differentFirst="1">
    <firstHeader>&amp;L
&amp;R&amp;"Fira Sans,Standardowy"Załącznik Nr 4
do uchwały Nr XLIV/.../21
Rady Miejskiej w Gryfinie
z dnia 16 grudnia 2021 r.
"Załącznik Nr 19
do uchwały Nr XXVIII/235/20
Rady Miejskiej w Gryfinie
z dnia 17 grudnia 2020 r."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Layout" zoomScaleNormal="100" workbookViewId="0">
      <selection activeCell="I2" sqref="I2"/>
    </sheetView>
  </sheetViews>
  <sheetFormatPr defaultRowHeight="12.75"/>
  <cols>
    <col min="1" max="1" width="6.140625" bestFit="1" customWidth="1"/>
    <col min="2" max="2" width="9.5703125" bestFit="1" customWidth="1"/>
    <col min="3" max="3" width="5.5703125" bestFit="1" customWidth="1"/>
    <col min="4" max="4" width="48.140625" customWidth="1"/>
    <col min="5" max="5" width="13.85546875" bestFit="1" customWidth="1"/>
  </cols>
  <sheetData>
    <row r="1" spans="1:18" ht="15.75" customHeight="1">
      <c r="A1" s="61" t="s">
        <v>26</v>
      </c>
      <c r="B1" s="61"/>
      <c r="C1" s="61"/>
      <c r="D1" s="61"/>
      <c r="E1" s="6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 customHeight="1">
      <c r="A2" s="61"/>
      <c r="B2" s="61"/>
      <c r="C2" s="61"/>
      <c r="D2" s="61"/>
      <c r="E2" s="61"/>
      <c r="F2" s="1"/>
      <c r="G2" s="1"/>
      <c r="H2" s="1"/>
    </row>
    <row r="3" spans="1:18" ht="12.75" customHeight="1">
      <c r="A3" s="61"/>
      <c r="B3" s="61"/>
      <c r="C3" s="61"/>
      <c r="D3" s="61"/>
      <c r="E3" s="61"/>
      <c r="F3" s="1"/>
      <c r="G3" s="1"/>
      <c r="H3" s="1"/>
    </row>
    <row r="4" spans="1:18" ht="12.75" customHeight="1">
      <c r="A4" s="61"/>
      <c r="B4" s="61"/>
      <c r="C4" s="61"/>
      <c r="D4" s="61"/>
      <c r="E4" s="61"/>
      <c r="F4" s="1"/>
      <c r="G4" s="1"/>
      <c r="H4" s="1"/>
    </row>
    <row r="5" spans="1:18" s="27" customFormat="1" ht="15.75">
      <c r="A5" s="29" t="s">
        <v>0</v>
      </c>
      <c r="B5" s="29" t="s">
        <v>1</v>
      </c>
      <c r="C5" s="29" t="s">
        <v>2</v>
      </c>
      <c r="D5" s="30" t="s">
        <v>21</v>
      </c>
      <c r="E5" s="31" t="s">
        <v>22</v>
      </c>
      <c r="F5" s="26"/>
      <c r="G5" s="26"/>
      <c r="H5" s="26"/>
    </row>
    <row r="6" spans="1:18" ht="30">
      <c r="A6" s="32">
        <v>801</v>
      </c>
      <c r="B6" s="32">
        <v>80101</v>
      </c>
      <c r="C6" s="33">
        <v>2180</v>
      </c>
      <c r="D6" s="34" t="s">
        <v>20</v>
      </c>
      <c r="E6" s="35">
        <v>767700</v>
      </c>
      <c r="F6" s="1"/>
      <c r="G6" s="1"/>
      <c r="H6" s="1"/>
    </row>
    <row r="7" spans="1:18" ht="30">
      <c r="A7" s="32">
        <v>851</v>
      </c>
      <c r="B7" s="32">
        <v>85195</v>
      </c>
      <c r="C7" s="36" t="s">
        <v>4</v>
      </c>
      <c r="D7" s="34" t="s">
        <v>5</v>
      </c>
      <c r="E7" s="35">
        <v>33918</v>
      </c>
      <c r="F7" s="1"/>
      <c r="G7" s="1"/>
      <c r="H7" s="1"/>
    </row>
    <row r="8" spans="1:18" ht="30">
      <c r="A8" s="32">
        <v>851</v>
      </c>
      <c r="B8" s="32">
        <v>85195</v>
      </c>
      <c r="C8" s="36" t="s">
        <v>4</v>
      </c>
      <c r="D8" s="34" t="s">
        <v>6</v>
      </c>
      <c r="E8" s="35">
        <v>20000</v>
      </c>
      <c r="F8" s="1"/>
      <c r="G8" s="1"/>
      <c r="H8" s="1"/>
    </row>
    <row r="9" spans="1:18" ht="30">
      <c r="A9" s="32">
        <v>852</v>
      </c>
      <c r="B9" s="32">
        <v>85295</v>
      </c>
      <c r="C9" s="36" t="s">
        <v>4</v>
      </c>
      <c r="D9" s="34" t="s">
        <v>7</v>
      </c>
      <c r="E9" s="35">
        <v>16400</v>
      </c>
      <c r="F9" s="1"/>
      <c r="G9" s="1"/>
      <c r="H9" s="1"/>
    </row>
    <row r="10" spans="1:18" s="27" customFormat="1" ht="15">
      <c r="A10" s="37"/>
      <c r="B10" s="38"/>
      <c r="C10" s="38"/>
      <c r="D10" s="39" t="s">
        <v>24</v>
      </c>
      <c r="E10" s="40">
        <f>SUM(E6:E9)</f>
        <v>838018</v>
      </c>
    </row>
    <row r="11" spans="1:18" ht="15">
      <c r="A11" s="41"/>
      <c r="B11" s="41"/>
      <c r="C11" s="41"/>
      <c r="D11" s="41"/>
      <c r="E11" s="42"/>
    </row>
    <row r="12" spans="1:18" ht="14.25">
      <c r="A12" s="43"/>
      <c r="B12" s="43"/>
      <c r="C12" s="43"/>
      <c r="D12" s="43"/>
      <c r="E12" s="43"/>
    </row>
    <row r="13" spans="1:18" s="27" customFormat="1" ht="15">
      <c r="A13" s="29" t="s">
        <v>0</v>
      </c>
      <c r="B13" s="29" t="s">
        <v>1</v>
      </c>
      <c r="C13" s="29" t="s">
        <v>2</v>
      </c>
      <c r="D13" s="29" t="s">
        <v>21</v>
      </c>
      <c r="E13" s="31" t="s">
        <v>23</v>
      </c>
    </row>
    <row r="14" spans="1:18" ht="30">
      <c r="A14" s="44">
        <v>801</v>
      </c>
      <c r="B14" s="44">
        <v>80101</v>
      </c>
      <c r="C14" s="44">
        <v>4240</v>
      </c>
      <c r="D14" s="34" t="s">
        <v>20</v>
      </c>
      <c r="E14" s="35">
        <v>767700</v>
      </c>
    </row>
    <row r="15" spans="1:18" ht="30">
      <c r="A15" s="44">
        <v>851</v>
      </c>
      <c r="B15" s="44">
        <v>85195</v>
      </c>
      <c r="C15" s="44">
        <v>4110</v>
      </c>
      <c r="D15" s="34" t="s">
        <v>6</v>
      </c>
      <c r="E15" s="35">
        <v>2269.08</v>
      </c>
    </row>
    <row r="16" spans="1:18" ht="30">
      <c r="A16" s="44">
        <v>851</v>
      </c>
      <c r="B16" s="44">
        <v>85195</v>
      </c>
      <c r="C16" s="44">
        <v>4120</v>
      </c>
      <c r="D16" s="34" t="s">
        <v>6</v>
      </c>
      <c r="E16" s="35">
        <v>323.39999999999998</v>
      </c>
    </row>
    <row r="17" spans="1:8" ht="30">
      <c r="A17" s="32">
        <v>851</v>
      </c>
      <c r="B17" s="32">
        <v>85195</v>
      </c>
      <c r="C17" s="32">
        <v>4170</v>
      </c>
      <c r="D17" s="34" t="s">
        <v>6</v>
      </c>
      <c r="E17" s="35">
        <v>13200</v>
      </c>
    </row>
    <row r="18" spans="1:8" ht="30">
      <c r="A18" s="32">
        <v>851</v>
      </c>
      <c r="B18" s="32">
        <v>85195</v>
      </c>
      <c r="C18" s="32">
        <v>4210</v>
      </c>
      <c r="D18" s="34" t="s">
        <v>6</v>
      </c>
      <c r="E18" s="35">
        <v>3205</v>
      </c>
    </row>
    <row r="19" spans="1:8" ht="30">
      <c r="A19" s="32">
        <v>851</v>
      </c>
      <c r="B19" s="32">
        <v>85195</v>
      </c>
      <c r="C19" s="32">
        <v>4300</v>
      </c>
      <c r="D19" s="34" t="s">
        <v>6</v>
      </c>
      <c r="E19" s="35">
        <v>1002.52</v>
      </c>
    </row>
    <row r="20" spans="1:8" ht="30">
      <c r="A20" s="32">
        <v>851</v>
      </c>
      <c r="B20" s="32">
        <v>85195</v>
      </c>
      <c r="C20" s="32">
        <v>4010</v>
      </c>
      <c r="D20" s="34" t="s">
        <v>5</v>
      </c>
      <c r="E20" s="35">
        <v>27810.47</v>
      </c>
    </row>
    <row r="21" spans="1:8" ht="30">
      <c r="A21" s="32">
        <v>851</v>
      </c>
      <c r="B21" s="32">
        <v>85195</v>
      </c>
      <c r="C21" s="32">
        <v>4110</v>
      </c>
      <c r="D21" s="34" t="s">
        <v>5</v>
      </c>
      <c r="E21" s="35">
        <v>4264.22</v>
      </c>
    </row>
    <row r="22" spans="1:8" ht="30">
      <c r="A22" s="32">
        <v>851</v>
      </c>
      <c r="B22" s="32">
        <v>85195</v>
      </c>
      <c r="C22" s="32">
        <v>4120</v>
      </c>
      <c r="D22" s="34" t="s">
        <v>5</v>
      </c>
      <c r="E22" s="35">
        <v>213.31</v>
      </c>
    </row>
    <row r="23" spans="1:8" ht="30">
      <c r="A23" s="32">
        <v>852</v>
      </c>
      <c r="B23" s="32">
        <v>85295</v>
      </c>
      <c r="C23" s="32">
        <v>4010</v>
      </c>
      <c r="D23" s="34" t="s">
        <v>7</v>
      </c>
      <c r="E23" s="35">
        <f>5272+8245+1630</f>
        <v>15147</v>
      </c>
    </row>
    <row r="24" spans="1:8" ht="30">
      <c r="A24" s="32">
        <v>852</v>
      </c>
      <c r="B24" s="32">
        <v>85295</v>
      </c>
      <c r="C24" s="32">
        <v>4110</v>
      </c>
      <c r="D24" s="34" t="s">
        <v>7</v>
      </c>
      <c r="E24" s="35">
        <f>920+1430</f>
        <v>2350</v>
      </c>
    </row>
    <row r="25" spans="1:8" ht="30">
      <c r="A25" s="32">
        <v>852</v>
      </c>
      <c r="B25" s="32">
        <v>85295</v>
      </c>
      <c r="C25" s="32">
        <v>4120</v>
      </c>
      <c r="D25" s="34" t="s">
        <v>7</v>
      </c>
      <c r="E25" s="35">
        <f>128+202</f>
        <v>330</v>
      </c>
    </row>
    <row r="26" spans="1:8" ht="30">
      <c r="A26" s="32">
        <v>852</v>
      </c>
      <c r="B26" s="32">
        <v>85295</v>
      </c>
      <c r="C26" s="32">
        <v>4710</v>
      </c>
      <c r="D26" s="34" t="s">
        <v>7</v>
      </c>
      <c r="E26" s="35">
        <f>80+123</f>
        <v>203</v>
      </c>
      <c r="H26" s="28"/>
    </row>
    <row r="27" spans="1:8" s="27" customFormat="1" ht="15">
      <c r="A27" s="37"/>
      <c r="B27" s="38"/>
      <c r="C27" s="38"/>
      <c r="D27" s="39" t="s">
        <v>25</v>
      </c>
      <c r="E27" s="40">
        <f>SUM(E14:E26)</f>
        <v>838018</v>
      </c>
    </row>
  </sheetData>
  <mergeCells count="1">
    <mergeCell ref="A1:E4"/>
  </mergeCells>
  <printOptions horizontalCentered="1"/>
  <pageMargins left="0.70866141732283472" right="0.70866141732283472" top="1.2" bottom="0.74803149606299213" header="0.31496062992125984" footer="0.31496062992125984"/>
  <pageSetup paperSize="9" scale="94" orientation="portrait" r:id="rId1"/>
  <headerFooter scaleWithDoc="0" alignWithMargins="0">
    <oddHeader xml:space="preserve">&amp;RZałącznik
do Zarządzenia nr 0050.176.2021
Burmistrza Miasta i Gminy Gryfino
z dnia 30 grudnia 2021 r.                    </oddHeader>
    <firstHeader>&amp;L
&amp;R&amp;"Fira Sans,Standardowy"Załącznik Nr 5
do uchwały Nr XLIV/.../21
Rady Miejskiej w Gryfinie
z dnia 26 listopada 2021 roku
"Załącznik Nr 21
do uchwały Nr XXVIII/235/20
Rady Miejskiej w Gryfinie
z dnia 17 grudnia 2020 r."</firstHeader>
  </headerFooter>
  <ignoredErrors>
    <ignoredError sqref="C7:C8 C9" numberStoredAsText="1"/>
    <ignoredError sqref="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19</vt:lpstr>
      <vt:lpstr>21</vt:lpstr>
      <vt:lpstr>'19'!Obszar_wydruku</vt:lpstr>
      <vt:lpstr>'21'!Obszar_wydruku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Jewsiej</dc:creator>
  <cp:lastModifiedBy>Anna Juszczak</cp:lastModifiedBy>
  <cp:lastPrinted>2022-01-05T08:05:40Z</cp:lastPrinted>
  <dcterms:created xsi:type="dcterms:W3CDTF">2021-11-17T07:41:28Z</dcterms:created>
  <dcterms:modified xsi:type="dcterms:W3CDTF">2022-01-05T08:07:10Z</dcterms:modified>
</cp:coreProperties>
</file>